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mcomviva-my.sharepoint.com/personal/jens_voigt_comviva_com/Documents/Product Management/Roadmap/Release-Planning/Support-Strategy/"/>
    </mc:Choice>
  </mc:AlternateContent>
  <xr:revisionPtr revIDLastSave="2" documentId="11_0F58162338E6442D823D669ADE3F5DA538D950F8" xr6:coauthVersionLast="47" xr6:coauthVersionMax="47" xr10:uidLastSave="{765AC44E-A84B-CB4C-B672-413BB5D07ABA}"/>
  <bookViews>
    <workbookView xWindow="0" yWindow="600" windowWidth="40680" windowHeight="28380" tabRatio="500" xr2:uid="{00000000-000D-0000-FFFF-FFFF00000000}"/>
  </bookViews>
  <sheets>
    <sheet name="Release Lifecycle" sheetId="1" r:id="rId1"/>
    <sheet name="Assumptions" sheetId="2" r:id="rId2"/>
  </sheets>
  <definedNames>
    <definedName name="_xlnm._FilterDatabase" localSheetId="0" hidden="1">'Release Lifecycle'!$A$6:$K$32</definedName>
    <definedName name="_xlnm.Print_Area" localSheetId="0">'Release Lifecycle'!$A$1:$K$35</definedName>
    <definedName name="_xlnm.Print_Titles" localSheetId="0">'Release Lifecycle'!$5:$6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2" i="1" l="1"/>
  <c r="G32" i="1"/>
  <c r="J32" i="1" s="1"/>
  <c r="E32" i="1"/>
  <c r="I32" i="1" s="1"/>
  <c r="K31" i="1"/>
  <c r="G31" i="1"/>
  <c r="J31" i="1" s="1"/>
  <c r="E31" i="1"/>
  <c r="I31" i="1" s="1"/>
  <c r="G30" i="1"/>
  <c r="H30" i="1" s="1"/>
  <c r="E30" i="1"/>
  <c r="I30" i="1" s="1"/>
  <c r="G29" i="1"/>
  <c r="H29" i="1" s="1"/>
  <c r="E29" i="1"/>
  <c r="F29" i="1" s="1"/>
  <c r="G28" i="1"/>
  <c r="J28" i="1" s="1"/>
  <c r="E28" i="1"/>
  <c r="I28" i="1" s="1"/>
  <c r="G27" i="1"/>
  <c r="H27" i="1" s="1"/>
  <c r="E27" i="1"/>
  <c r="F27" i="1" s="1"/>
  <c r="G26" i="1"/>
  <c r="H26" i="1" s="1"/>
  <c r="K26" i="1" s="1"/>
  <c r="E26" i="1"/>
  <c r="I26" i="1" s="1"/>
  <c r="G25" i="1"/>
  <c r="J25" i="1" s="1"/>
  <c r="E25" i="1"/>
  <c r="I25" i="1" s="1"/>
  <c r="G24" i="1"/>
  <c r="J24" i="1" s="1"/>
  <c r="E24" i="1"/>
  <c r="I24" i="1" s="1"/>
  <c r="G23" i="1"/>
  <c r="J23" i="1" s="1"/>
  <c r="E23" i="1"/>
  <c r="I23" i="1" s="1"/>
  <c r="G22" i="1"/>
  <c r="J22" i="1" s="1"/>
  <c r="E22" i="1"/>
  <c r="I22" i="1" s="1"/>
  <c r="G21" i="1"/>
  <c r="H21" i="1" s="1"/>
  <c r="K21" i="1" s="1"/>
  <c r="E21" i="1"/>
  <c r="F21" i="1" s="1"/>
  <c r="G20" i="1"/>
  <c r="H20" i="1" s="1"/>
  <c r="K20" i="1" s="1"/>
  <c r="E20" i="1"/>
  <c r="F20" i="1" s="1"/>
  <c r="G19" i="1"/>
  <c r="H19" i="1" s="1"/>
  <c r="K19" i="1" s="1"/>
  <c r="E19" i="1"/>
  <c r="F19" i="1" s="1"/>
  <c r="G18" i="1"/>
  <c r="J18" i="1" s="1"/>
  <c r="E18" i="1"/>
  <c r="F18" i="1" s="1"/>
  <c r="G17" i="1"/>
  <c r="H17" i="1" s="1"/>
  <c r="K17" i="1" s="1"/>
  <c r="E17" i="1"/>
  <c r="I17" i="1" s="1"/>
  <c r="G16" i="1"/>
  <c r="H16" i="1" s="1"/>
  <c r="K16" i="1" s="1"/>
  <c r="E16" i="1"/>
  <c r="I16" i="1" s="1"/>
  <c r="G15" i="1"/>
  <c r="J15" i="1" s="1"/>
  <c r="E15" i="1"/>
  <c r="I15" i="1" s="1"/>
  <c r="G14" i="1"/>
  <c r="J14" i="1" s="1"/>
  <c r="E14" i="1"/>
  <c r="I14" i="1" s="1"/>
  <c r="G13" i="1"/>
  <c r="H13" i="1" s="1"/>
  <c r="K13" i="1" s="1"/>
  <c r="E13" i="1"/>
  <c r="F13" i="1" s="1"/>
  <c r="G12" i="1"/>
  <c r="J12" i="1" s="1"/>
  <c r="E12" i="1"/>
  <c r="F12" i="1" s="1"/>
  <c r="G11" i="1"/>
  <c r="H11" i="1" s="1"/>
  <c r="K11" i="1" s="1"/>
  <c r="E11" i="1"/>
  <c r="F11" i="1" s="1"/>
  <c r="G10" i="1"/>
  <c r="J10" i="1" s="1"/>
  <c r="E10" i="1"/>
  <c r="F10" i="1" s="1"/>
  <c r="G9" i="1"/>
  <c r="J9" i="1" s="1"/>
  <c r="E9" i="1"/>
  <c r="I9" i="1" s="1"/>
  <c r="G8" i="1"/>
  <c r="H8" i="1" s="1"/>
  <c r="K8" i="1" s="1"/>
  <c r="E8" i="1"/>
  <c r="I8" i="1" s="1"/>
  <c r="G7" i="1"/>
  <c r="J7" i="1" s="1"/>
  <c r="E7" i="1"/>
  <c r="F7" i="1" s="1"/>
  <c r="H22" i="1" l="1"/>
  <c r="K22" i="1" s="1"/>
  <c r="F16" i="1"/>
  <c r="I20" i="1"/>
  <c r="H10" i="1"/>
  <c r="K10" i="1" s="1"/>
  <c r="J20" i="1"/>
  <c r="H25" i="1"/>
  <c r="K25" i="1" s="1"/>
  <c r="K27" i="1"/>
  <c r="I18" i="1"/>
  <c r="J27" i="1"/>
  <c r="I12" i="1"/>
  <c r="I10" i="1"/>
  <c r="I13" i="1"/>
  <c r="F23" i="1"/>
  <c r="F26" i="1"/>
  <c r="F28" i="1"/>
  <c r="I11" i="1"/>
  <c r="I21" i="1"/>
  <c r="F8" i="1"/>
  <c r="H12" i="1"/>
  <c r="K12" i="1" s="1"/>
  <c r="F31" i="1"/>
  <c r="H14" i="1"/>
  <c r="K14" i="1" s="1"/>
  <c r="J19" i="1"/>
  <c r="J26" i="1"/>
  <c r="J11" i="1"/>
  <c r="H18" i="1"/>
  <c r="K18" i="1" s="1"/>
  <c r="K29" i="1"/>
  <c r="H9" i="1"/>
  <c r="K9" i="1" s="1"/>
  <c r="J16" i="1"/>
  <c r="H28" i="1"/>
  <c r="I29" i="1"/>
  <c r="J30" i="1"/>
  <c r="F15" i="1"/>
  <c r="J8" i="1"/>
  <c r="F9" i="1"/>
  <c r="J13" i="1"/>
  <c r="F17" i="1"/>
  <c r="J21" i="1"/>
  <c r="F25" i="1"/>
  <c r="J29" i="1"/>
  <c r="I19" i="1"/>
  <c r="F24" i="1"/>
  <c r="I27" i="1"/>
  <c r="F32" i="1"/>
  <c r="F14" i="1"/>
  <c r="F22" i="1"/>
  <c r="H24" i="1"/>
  <c r="K24" i="1" s="1"/>
  <c r="H32" i="1"/>
  <c r="F30" i="1"/>
  <c r="K30" i="1" s="1"/>
  <c r="H7" i="1"/>
  <c r="K7" i="1" s="1"/>
  <c r="H15" i="1"/>
  <c r="K15" i="1" s="1"/>
  <c r="J17" i="1"/>
  <c r="H23" i="1"/>
  <c r="K23" i="1" s="1"/>
  <c r="H31" i="1"/>
  <c r="I7" i="1"/>
  <c r="K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0" authorId="0" shapeId="0" xr:uid="{00000000-0006-0000-0000-000001000000}">
      <text>
        <r>
          <rPr>
            <sz val="10"/>
            <rFont val="Arial"/>
            <family val="2"/>
          </rPr>
          <t>Aha records this as "Digital Customer Exp Oct 2025 - v4.9" but its GA date is 30-Jan-2026. The release name was never updated after a ~4 month slip.</t>
        </r>
      </text>
    </comment>
  </commentList>
</comments>
</file>

<file path=xl/sharedStrings.xml><?xml version="1.0" encoding="utf-8"?>
<sst xmlns="http://schemas.openxmlformats.org/spreadsheetml/2006/main" count="114" uniqueCount="90">
  <si>
    <t>BlueMarble — Release Support Lifecycle</t>
  </si>
  <si>
    <t>BlueMarble Commerce &amp; BlueMarble B2B · GA / End-of-Standard-Support / End-of-Extended-Support</t>
  </si>
  <si>
    <t>Rule: EoS(vN) = GA(vN+2) · EoSS(vN) = GA(vN+4). Published dates snap forward to the next 30 Apr / 31 Oct per policy SWPSLP00. Offsets and as-of date are levers on the Assumptions sheet.</t>
  </si>
  <si>
    <t>Source: Aha! workspace DAPPS (BlueMarble Commerce), releases API. GA dates are recorded data; all EoS/EoSS dates are derived — no such fields exist in Aha.</t>
  </si>
  <si>
    <t>End of Standard Support</t>
  </si>
  <si>
    <t>End of Extended Support</t>
  </si>
  <si>
    <t>Version</t>
  </si>
  <si>
    <t>Release</t>
  </si>
  <si>
    <t>Products</t>
  </si>
  <si>
    <t>GA date</t>
  </si>
  <si>
    <t>EoS — exact</t>
  </si>
  <si>
    <t>EoS — published</t>
  </si>
  <si>
    <t>EoSS — exact</t>
  </si>
  <si>
    <t>EoSS — published</t>
  </si>
  <si>
    <t>Std support (months)</t>
  </si>
  <si>
    <t>Total support (months)</t>
  </si>
  <si>
    <t>Status</t>
  </si>
  <si>
    <t>v2.3</t>
  </si>
  <si>
    <t>BlueMarble Commerce Jul 2019</t>
  </si>
  <si>
    <t>Commerce</t>
  </si>
  <si>
    <t>v2.4</t>
  </si>
  <si>
    <t>BlueMarble Commerce Oct 2019</t>
  </si>
  <si>
    <t>v3.1</t>
  </si>
  <si>
    <t>BlueMarble Commerce Jan 2020</t>
  </si>
  <si>
    <t>v3.2</t>
  </si>
  <si>
    <t>BlueMarble Commerce Apr 2020</t>
  </si>
  <si>
    <t>v3.3</t>
  </si>
  <si>
    <t>BlueMarble Commerce Jul 2020</t>
  </si>
  <si>
    <t>v3.4</t>
  </si>
  <si>
    <t>BlueMarble Commerce Oct 2020</t>
  </si>
  <si>
    <t>v3.5</t>
  </si>
  <si>
    <t>BlueMarble Commerce Jan 2021</t>
  </si>
  <si>
    <t>v3.6</t>
  </si>
  <si>
    <t>BlueMarble Commerce Apr 2021</t>
  </si>
  <si>
    <t>v3.7</t>
  </si>
  <si>
    <t>BlueMarble Commerce Jul 2021</t>
  </si>
  <si>
    <t>v3.8</t>
  </si>
  <si>
    <t>BlueMarble Commerce Oct 2021</t>
  </si>
  <si>
    <t>Commerce, B2B</t>
  </si>
  <si>
    <t>v3.9</t>
  </si>
  <si>
    <t>BlueMarble Commerce Jan 2022</t>
  </si>
  <si>
    <t>v3.10</t>
  </si>
  <si>
    <t>BlueMarble Commerce Apr 2022</t>
  </si>
  <si>
    <t>v3.11</t>
  </si>
  <si>
    <t>BlueMarble Commerce Jul 2022</t>
  </si>
  <si>
    <t>v3.12</t>
  </si>
  <si>
    <t>BlueMarble Commerce Oct 2022</t>
  </si>
  <si>
    <t>v4.0</t>
  </si>
  <si>
    <t>BlueMarble Commerce Jan 2023</t>
  </si>
  <si>
    <t>v4.1</t>
  </si>
  <si>
    <t>BlueMarble Commerce Apr 2023</t>
  </si>
  <si>
    <t>v4.2</t>
  </si>
  <si>
    <t>BlueMarble Commerce Jul 2023</t>
  </si>
  <si>
    <t>v4.3</t>
  </si>
  <si>
    <t>BlueMarble Commerce Oct 2023</t>
  </si>
  <si>
    <t>v4.4</t>
  </si>
  <si>
    <t>BlueMarble Commerce Jan 2024</t>
  </si>
  <si>
    <t>v4.5</t>
  </si>
  <si>
    <t>BlueMarble Commerce Apr 2024</t>
  </si>
  <si>
    <t>v4.6</t>
  </si>
  <si>
    <t>BlueMarble Commerce Jul 2024</t>
  </si>
  <si>
    <t>v4.7</t>
  </si>
  <si>
    <t>BlueMarble Commerce Oct 2024</t>
  </si>
  <si>
    <t>v4.8</t>
  </si>
  <si>
    <t>BlueMarble Commerce Apr 2025</t>
  </si>
  <si>
    <t>v4.9</t>
  </si>
  <si>
    <t>BlueMarble Commerce Oct 2025</t>
  </si>
  <si>
    <t>v4.10</t>
  </si>
  <si>
    <t>BlueMarble Commerce Oct 2026</t>
  </si>
  <si>
    <t>v4.11</t>
  </si>
  <si>
    <t>BlueMarble Commerce Apr 2027</t>
  </si>
  <si>
    <t>"n/a" = the reference release (vN+2 / vN+4) does not exist yet, so no EoS/EoSS date can be derived. This is a structural limitation of a release-relative rule — see the Findings sheet.</t>
  </si>
  <si>
    <t>Green = derived by formula from the GA column and the Assumptions sheet. Black bold = GA date read from Aha (source data).</t>
  </si>
  <si>
    <t>Assumptions &amp; levers</t>
  </si>
  <si>
    <t>Edit the yellow cells; the Release Lifecycle sheet recalculates.</t>
  </si>
  <si>
    <t>As-of date (drives the Status column)</t>
  </si>
  <si>
    <t>Date the support status is evaluated against. Compared to the PUBLISHED (snapped) EoS/EoSS dates.</t>
  </si>
  <si>
    <t>EoS offset (releases after GA)</t>
  </si>
  <si>
    <t>EoS(vN) = GA date of the release this many positions later. Confirmed by Jens Voigt, 04-Aug-2026, as current BlueMarble practice.</t>
  </si>
  <si>
    <t>EoSS offset (releases after GA)</t>
  </si>
  <si>
    <t>EoSS(vN) = GA date of the release this many positions later. Confirmed by Jens Voigt, 04-Aug-2026.</t>
  </si>
  <si>
    <t>Published-date snapping</t>
  </si>
  <si>
    <t>Next 30 April or 31 October on or after the exact date</t>
  </si>
  <si>
    <t>Per policy SWPSLP00 rev A/03: EoS/EoSS dates are aligned to 30 Apr or 31 Oct. Hardcoded in the sheet formulas.</t>
  </si>
  <si>
    <t>Data source</t>
  </si>
  <si>
    <t>Aha! workspace DAPPS — 26 releases, v2.3 (Aug 2019) to v4.11 (Apr 2027)</t>
  </si>
  <si>
    <t>GA date = the Aha release_date field. Aha holds no EoS/EoSS fields; every such date here is derived.</t>
  </si>
  <si>
    <t>Policy reference</t>
  </si>
  <si>
    <t>SWPSLP00 rev A/03, 24-Aug-2022</t>
  </si>
  <si>
    <t>Product (Version) Support Lifecycle Policy. NOTE: states support in YEARS ('X' years) — contradicts the offset rule above. See Findings.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</si>
</sst>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5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A1D21"/>
      <name val="Arial"/>
      <family val="2"/>
    </font>
    <font>
      <sz val="10"/>
      <color rgb="FF5C636E"/>
      <name val="Arial"/>
      <family val="2"/>
    </font>
    <font>
      <i/>
      <sz val="10"/>
      <color rgb="FF5C636E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sz val="9"/>
      <color rgb="FF5C636E"/>
      <name val="Arial"/>
      <family val="2"/>
    </font>
    <font>
      <i/>
      <sz val="9"/>
      <color rgb="FF5C636E"/>
      <name val="Arial"/>
      <family val="2"/>
    </font>
    <font>
      <b/>
      <sz val="14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B7280"/>
        <bgColor rgb="FF5C636E"/>
      </patternFill>
    </fill>
    <fill>
      <patternFill patternType="solid">
        <fgColor rgb="FF3D4450"/>
        <bgColor rgb="FF333399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7" fillId="0" borderId="0" xfId="0" applyFont="1"/>
    <xf numFmtId="164" fontId="14" fillId="4" borderId="0" xfId="0" applyNumberFormat="1" applyFont="1" applyFill="1" applyAlignment="1">
      <alignment horizontal="center"/>
    </xf>
    <xf numFmtId="0" fontId="11" fillId="0" borderId="0" xfId="0" applyFont="1"/>
    <xf numFmtId="1" fontId="14" fillId="4" borderId="0" xfId="0" applyNumberFormat="1" applyFont="1" applyFill="1" applyAlignment="1">
      <alignment horizontal="center"/>
    </xf>
    <xf numFmtId="0" fontId="8" fillId="0" borderId="0" xfId="0" applyFont="1"/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color rgb="FF2D6CDF"/>
        <name val="Arial"/>
        <charset val="1"/>
      </font>
      <fill>
        <patternFill>
          <bgColor rgb="FFE9F0FD"/>
        </patternFill>
      </fill>
    </dxf>
    <dxf>
      <font>
        <color rgb="FF1B7F4B"/>
        <name val="Arial"/>
        <charset val="1"/>
      </font>
      <fill>
        <patternFill>
          <bgColor rgb="FFE8F6EE"/>
        </patternFill>
      </fill>
    </dxf>
    <dxf>
      <font>
        <color rgb="FFB26A00"/>
        <name val="Arial"/>
        <charset val="1"/>
      </font>
      <fill>
        <patternFill>
          <bgColor rgb="FFFFF4E0"/>
        </patternFill>
      </fill>
    </dxf>
    <dxf>
      <font>
        <color rgb="FF8A8F98"/>
        <name val="Arial"/>
        <charset val="1"/>
      </font>
      <fill>
        <patternFill>
          <bgColor rgb="FFF1F2F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D24"/>
      <rgbColor rgb="FF008000"/>
      <rgbColor rgb="FF000080"/>
      <rgbColor rgb="FF8A6100"/>
      <rgbColor rgb="FF800080"/>
      <rgbColor rgb="FF1B7F4B"/>
      <rgbColor rgb="FFF4F6F8"/>
      <rgbColor rgb="FF5C636E"/>
      <rgbColor rgb="FF9999FF"/>
      <rgbColor rgb="FF993366"/>
      <rgbColor rgb="FFFFF4E0"/>
      <rgbColor rgb="FFE8F6EE"/>
      <rgbColor rgb="FF660066"/>
      <rgbColor rgb="FFFF8080"/>
      <rgbColor rgb="FF0066CC"/>
      <rgbColor rgb="FFD9DC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0FD"/>
      <rgbColor rgb="FFF1F2F4"/>
      <rgbColor rgb="FFFFF9EC"/>
      <rgbColor rgb="FF99CCFF"/>
      <rgbColor rgb="FFFF99CC"/>
      <rgbColor rgb="FFCC99FF"/>
      <rgbColor rgb="FFFFF5F6"/>
      <rgbColor rgb="FF2D6CDF"/>
      <rgbColor rgb="FF33CCCC"/>
      <rgbColor rgb="FF99CC00"/>
      <rgbColor rgb="FFFFCC00"/>
      <rgbColor rgb="FFFF9900"/>
      <rgbColor rgb="FFB26A00"/>
      <rgbColor rgb="FF6B7280"/>
      <rgbColor rgb="FF8A8F98"/>
      <rgbColor rgb="FF003366"/>
      <rgbColor rgb="FF339966"/>
      <rgbColor rgb="FF003300"/>
      <rgbColor rgb="FF1A1D21"/>
      <rgbColor rgb="FF993300"/>
      <rgbColor rgb="FF993366"/>
      <rgbColor rgb="FF333399"/>
      <rgbColor rgb="FF3D44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zoomScaleNormal="100" workbookViewId="0">
      <pane ySplit="6" topLeftCell="A7" activePane="bottomLeft" state="frozen"/>
      <selection pane="bottomLeft" activeCell="T46" sqref="T46"/>
    </sheetView>
  </sheetViews>
  <sheetFormatPr baseColWidth="10" defaultColWidth="8.6640625" defaultRowHeight="15" x14ac:dyDescent="0.2"/>
  <cols>
    <col min="1" max="1" width="10" customWidth="1"/>
    <col min="2" max="2" width="30" customWidth="1"/>
    <col min="3" max="3" width="20" customWidth="1"/>
    <col min="4" max="5" width="13" customWidth="1"/>
    <col min="6" max="6" width="15" customWidth="1"/>
    <col min="7" max="7" width="13" customWidth="1"/>
    <col min="8" max="8" width="16" customWidth="1"/>
    <col min="9" max="10" width="13" customWidth="1"/>
    <col min="11" max="11" width="18" customWidth="1"/>
  </cols>
  <sheetData>
    <row r="1" spans="1:11" ht="19.5" customHeight="1" x14ac:dyDescent="0.2">
      <c r="A1" s="1" t="s">
        <v>0</v>
      </c>
    </row>
    <row r="2" spans="1:11" ht="15" customHeight="1" x14ac:dyDescent="0.2">
      <c r="A2" s="2" t="s">
        <v>1</v>
      </c>
    </row>
    <row r="3" spans="1:11" ht="15" customHeight="1" x14ac:dyDescent="0.2">
      <c r="A3" s="2" t="s">
        <v>2</v>
      </c>
    </row>
    <row r="4" spans="1:11" ht="15" customHeight="1" x14ac:dyDescent="0.2">
      <c r="A4" s="3" t="s">
        <v>3</v>
      </c>
    </row>
    <row r="5" spans="1:11" ht="15" customHeight="1" x14ac:dyDescent="0.2">
      <c r="E5" s="19" t="s">
        <v>4</v>
      </c>
      <c r="F5" s="19"/>
      <c r="G5" s="19" t="s">
        <v>5</v>
      </c>
      <c r="H5" s="19"/>
    </row>
    <row r="6" spans="1:11" ht="31.5" customHeight="1" x14ac:dyDescent="0.2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</row>
    <row r="7" spans="1:11" ht="15" customHeight="1" x14ac:dyDescent="0.2">
      <c r="A7" s="5" t="s">
        <v>17</v>
      </c>
      <c r="B7" s="6" t="s">
        <v>18</v>
      </c>
      <c r="C7" s="6" t="s">
        <v>19</v>
      </c>
      <c r="D7" s="7">
        <v>43678</v>
      </c>
      <c r="E7" s="8">
        <f ca="1">IF(ROW()+Assumptions!$B$4&gt;32,"n/a",OFFSET(D7,Assumptions!$B$4,0))</f>
        <v>43862</v>
      </c>
      <c r="F7" s="9">
        <f t="shared" ref="F7:F32" ca="1" si="0">IF(NOT(ISNUMBER(E7)),"n/a",IF(E7&lt;=DATE(YEAR(E7),4,30),DATE(YEAR(E7),4,30),IF(E7&lt;=DATE(YEAR(E7),10,31),DATE(YEAR(E7),10,31),DATE(YEAR(E7)+1,4,30))))</f>
        <v>43951</v>
      </c>
      <c r="G7" s="8">
        <f ca="1">IF(ROW()+Assumptions!$B$5&gt;32,"n/a",OFFSET(D7,Assumptions!$B$5,0))</f>
        <v>44044</v>
      </c>
      <c r="H7" s="9">
        <f t="shared" ref="H7:H32" ca="1" si="1">IF(NOT(ISNUMBER(G7)),"n/a",IF(G7&lt;=DATE(YEAR(G7),4,30),DATE(YEAR(G7),4,30),IF(G7&lt;=DATE(YEAR(G7),10,31),DATE(YEAR(G7),10,31),DATE(YEAR(G7)+1,4,30))))</f>
        <v>44135</v>
      </c>
      <c r="I7" s="10">
        <f t="shared" ref="I7:I32" ca="1" si="2">IF(NOT(ISNUMBER(E7)),"n/a",ROUND((E7-D7)/30.44,0))</f>
        <v>6</v>
      </c>
      <c r="J7" s="10">
        <f t="shared" ref="J7:J32" ca="1" si="3">IF(NOT(ISNUMBER(G7)),"n/a",ROUND((G7-D7)/30.44,0))</f>
        <v>12</v>
      </c>
      <c r="K7" s="11" t="str">
        <f ca="1">IF(D7&gt;Assumptions!$B$3,"Planned",IF(AND(ISNUMBER(H7),Assumptions!$B$3&gt;H7),"Out of support",IF(AND(ISNUMBER(F7),Assumptions!$B$3&gt;F7),"Extended support","Standard support")))</f>
        <v>Out of support</v>
      </c>
    </row>
    <row r="8" spans="1:11" ht="15" customHeight="1" x14ac:dyDescent="0.2">
      <c r="A8" s="5" t="s">
        <v>20</v>
      </c>
      <c r="B8" s="6" t="s">
        <v>21</v>
      </c>
      <c r="C8" s="6" t="s">
        <v>19</v>
      </c>
      <c r="D8" s="7">
        <v>43770</v>
      </c>
      <c r="E8" s="8">
        <f ca="1">IF(ROW()+Assumptions!$B$4&gt;32,"n/a",OFFSET(D8,Assumptions!$B$4,0))</f>
        <v>43952</v>
      </c>
      <c r="F8" s="9">
        <f t="shared" ca="1" si="0"/>
        <v>44135</v>
      </c>
      <c r="G8" s="8">
        <f ca="1">IF(ROW()+Assumptions!$B$5&gt;32,"n/a",OFFSET(D8,Assumptions!$B$5,0))</f>
        <v>44134</v>
      </c>
      <c r="H8" s="9">
        <f t="shared" ca="1" si="1"/>
        <v>44135</v>
      </c>
      <c r="I8" s="10">
        <f t="shared" ca="1" si="2"/>
        <v>6</v>
      </c>
      <c r="J8" s="10">
        <f t="shared" ca="1" si="3"/>
        <v>12</v>
      </c>
      <c r="K8" s="11" t="str">
        <f ca="1">IF(D8&gt;Assumptions!$B$3,"Planned",IF(AND(ISNUMBER(H8),Assumptions!$B$3&gt;H8),"Out of support",IF(AND(ISNUMBER(F8),Assumptions!$B$3&gt;F8),"Extended support","Standard support")))</f>
        <v>Out of support</v>
      </c>
    </row>
    <row r="9" spans="1:11" ht="15" customHeight="1" x14ac:dyDescent="0.2">
      <c r="A9" s="5" t="s">
        <v>22</v>
      </c>
      <c r="B9" s="6" t="s">
        <v>23</v>
      </c>
      <c r="C9" s="6" t="s">
        <v>19</v>
      </c>
      <c r="D9" s="7">
        <v>43862</v>
      </c>
      <c r="E9" s="8">
        <f ca="1">IF(ROW()+Assumptions!$B$4&gt;32,"n/a",OFFSET(D9,Assumptions!$B$4,0))</f>
        <v>44044</v>
      </c>
      <c r="F9" s="9">
        <f t="shared" ca="1" si="0"/>
        <v>44135</v>
      </c>
      <c r="G9" s="8">
        <f ca="1">IF(ROW()+Assumptions!$B$5&gt;32,"n/a",OFFSET(D9,Assumptions!$B$5,0))</f>
        <v>44225</v>
      </c>
      <c r="H9" s="9">
        <f t="shared" ca="1" si="1"/>
        <v>44316</v>
      </c>
      <c r="I9" s="10">
        <f t="shared" ca="1" si="2"/>
        <v>6</v>
      </c>
      <c r="J9" s="10">
        <f t="shared" ca="1" si="3"/>
        <v>12</v>
      </c>
      <c r="K9" s="11" t="str">
        <f ca="1">IF(D9&gt;Assumptions!$B$3,"Planned",IF(AND(ISNUMBER(H9),Assumptions!$B$3&gt;H9),"Out of support",IF(AND(ISNUMBER(F9),Assumptions!$B$3&gt;F9),"Extended support","Standard support")))</f>
        <v>Out of support</v>
      </c>
    </row>
    <row r="10" spans="1:11" ht="15" customHeight="1" x14ac:dyDescent="0.2">
      <c r="A10" s="5" t="s">
        <v>24</v>
      </c>
      <c r="B10" s="6" t="s">
        <v>25</v>
      </c>
      <c r="C10" s="6" t="s">
        <v>19</v>
      </c>
      <c r="D10" s="7">
        <v>43952</v>
      </c>
      <c r="E10" s="8">
        <f ca="1">IF(ROW()+Assumptions!$B$4&gt;32,"n/a",OFFSET(D10,Assumptions!$B$4,0))</f>
        <v>44134</v>
      </c>
      <c r="F10" s="9">
        <f t="shared" ca="1" si="0"/>
        <v>44135</v>
      </c>
      <c r="G10" s="8">
        <f ca="1">IF(ROW()+Assumptions!$B$5&gt;32,"n/a",OFFSET(D10,Assumptions!$B$5,0))</f>
        <v>44316</v>
      </c>
      <c r="H10" s="9">
        <f t="shared" ca="1" si="1"/>
        <v>44316</v>
      </c>
      <c r="I10" s="10">
        <f t="shared" ca="1" si="2"/>
        <v>6</v>
      </c>
      <c r="J10" s="10">
        <f t="shared" ca="1" si="3"/>
        <v>12</v>
      </c>
      <c r="K10" s="11" t="str">
        <f ca="1">IF(D10&gt;Assumptions!$B$3,"Planned",IF(AND(ISNUMBER(H10),Assumptions!$B$3&gt;H10),"Out of support",IF(AND(ISNUMBER(F10),Assumptions!$B$3&gt;F10),"Extended support","Standard support")))</f>
        <v>Out of support</v>
      </c>
    </row>
    <row r="11" spans="1:11" ht="15" customHeight="1" x14ac:dyDescent="0.2">
      <c r="A11" s="5" t="s">
        <v>26</v>
      </c>
      <c r="B11" s="6" t="s">
        <v>27</v>
      </c>
      <c r="C11" s="6" t="s">
        <v>19</v>
      </c>
      <c r="D11" s="7">
        <v>44044</v>
      </c>
      <c r="E11" s="8">
        <f ca="1">IF(ROW()+Assumptions!$B$4&gt;32,"n/a",OFFSET(D11,Assumptions!$B$4,0))</f>
        <v>44225</v>
      </c>
      <c r="F11" s="9">
        <f t="shared" ca="1" si="0"/>
        <v>44316</v>
      </c>
      <c r="G11" s="8">
        <f ca="1">IF(ROW()+Assumptions!$B$5&gt;32,"n/a",OFFSET(D11,Assumptions!$B$5,0))</f>
        <v>44408</v>
      </c>
      <c r="H11" s="9">
        <f t="shared" ca="1" si="1"/>
        <v>44500</v>
      </c>
      <c r="I11" s="10">
        <f t="shared" ca="1" si="2"/>
        <v>6</v>
      </c>
      <c r="J11" s="10">
        <f t="shared" ca="1" si="3"/>
        <v>12</v>
      </c>
      <c r="K11" s="11" t="str">
        <f ca="1">IF(D11&gt;Assumptions!$B$3,"Planned",IF(AND(ISNUMBER(H11),Assumptions!$B$3&gt;H11),"Out of support",IF(AND(ISNUMBER(F11),Assumptions!$B$3&gt;F11),"Extended support","Standard support")))</f>
        <v>Out of support</v>
      </c>
    </row>
    <row r="12" spans="1:11" ht="15" customHeight="1" x14ac:dyDescent="0.2">
      <c r="A12" s="5" t="s">
        <v>28</v>
      </c>
      <c r="B12" s="6" t="s">
        <v>29</v>
      </c>
      <c r="C12" s="6" t="s">
        <v>19</v>
      </c>
      <c r="D12" s="7">
        <v>44134</v>
      </c>
      <c r="E12" s="8">
        <f ca="1">IF(ROW()+Assumptions!$B$4&gt;32,"n/a",OFFSET(D12,Assumptions!$B$4,0))</f>
        <v>44316</v>
      </c>
      <c r="F12" s="9">
        <f t="shared" ca="1" si="0"/>
        <v>44316</v>
      </c>
      <c r="G12" s="8">
        <f ca="1">IF(ROW()+Assumptions!$B$5&gt;32,"n/a",OFFSET(D12,Assumptions!$B$5,0))</f>
        <v>44500</v>
      </c>
      <c r="H12" s="9">
        <f t="shared" ca="1" si="1"/>
        <v>44500</v>
      </c>
      <c r="I12" s="10">
        <f t="shared" ca="1" si="2"/>
        <v>6</v>
      </c>
      <c r="J12" s="10">
        <f t="shared" ca="1" si="3"/>
        <v>12</v>
      </c>
      <c r="K12" s="11" t="str">
        <f ca="1">IF(D12&gt;Assumptions!$B$3,"Planned",IF(AND(ISNUMBER(H12),Assumptions!$B$3&gt;H12),"Out of support",IF(AND(ISNUMBER(F12),Assumptions!$B$3&gt;F12),"Extended support","Standard support")))</f>
        <v>Out of support</v>
      </c>
    </row>
    <row r="13" spans="1:11" ht="15" customHeight="1" x14ac:dyDescent="0.2">
      <c r="A13" s="5" t="s">
        <v>30</v>
      </c>
      <c r="B13" s="6" t="s">
        <v>31</v>
      </c>
      <c r="C13" s="6" t="s">
        <v>19</v>
      </c>
      <c r="D13" s="7">
        <v>44225</v>
      </c>
      <c r="E13" s="8">
        <f ca="1">IF(ROW()+Assumptions!$B$4&gt;32,"n/a",OFFSET(D13,Assumptions!$B$4,0))</f>
        <v>44408</v>
      </c>
      <c r="F13" s="9">
        <f t="shared" ca="1" si="0"/>
        <v>44500</v>
      </c>
      <c r="G13" s="8">
        <f ca="1">IF(ROW()+Assumptions!$B$5&gt;32,"n/a",OFFSET(D13,Assumptions!$B$5,0))</f>
        <v>44592</v>
      </c>
      <c r="H13" s="9">
        <f t="shared" ca="1" si="1"/>
        <v>44681</v>
      </c>
      <c r="I13" s="10">
        <f t="shared" ca="1" si="2"/>
        <v>6</v>
      </c>
      <c r="J13" s="10">
        <f t="shared" ca="1" si="3"/>
        <v>12</v>
      </c>
      <c r="K13" s="11" t="str">
        <f ca="1">IF(D13&gt;Assumptions!$B$3,"Planned",IF(AND(ISNUMBER(H13),Assumptions!$B$3&gt;H13),"Out of support",IF(AND(ISNUMBER(F13),Assumptions!$B$3&gt;F13),"Extended support","Standard support")))</f>
        <v>Out of support</v>
      </c>
    </row>
    <row r="14" spans="1:11" ht="15" customHeight="1" x14ac:dyDescent="0.2">
      <c r="A14" s="5" t="s">
        <v>32</v>
      </c>
      <c r="B14" s="6" t="s">
        <v>33</v>
      </c>
      <c r="C14" s="6" t="s">
        <v>19</v>
      </c>
      <c r="D14" s="7">
        <v>44316</v>
      </c>
      <c r="E14" s="8">
        <f ca="1">IF(ROW()+Assumptions!$B$4&gt;32,"n/a",OFFSET(D14,Assumptions!$B$4,0))</f>
        <v>44500</v>
      </c>
      <c r="F14" s="9">
        <f t="shared" ca="1" si="0"/>
        <v>44500</v>
      </c>
      <c r="G14" s="8">
        <f ca="1">IF(ROW()+Assumptions!$B$5&gt;32,"n/a",OFFSET(D14,Assumptions!$B$5,0))</f>
        <v>44680</v>
      </c>
      <c r="H14" s="9">
        <f t="shared" ca="1" si="1"/>
        <v>44681</v>
      </c>
      <c r="I14" s="10">
        <f t="shared" ca="1" si="2"/>
        <v>6</v>
      </c>
      <c r="J14" s="10">
        <f t="shared" ca="1" si="3"/>
        <v>12</v>
      </c>
      <c r="K14" s="11" t="str">
        <f ca="1">IF(D14&gt;Assumptions!$B$3,"Planned",IF(AND(ISNUMBER(H14),Assumptions!$B$3&gt;H14),"Out of support",IF(AND(ISNUMBER(F14),Assumptions!$B$3&gt;F14),"Extended support","Standard support")))</f>
        <v>Out of support</v>
      </c>
    </row>
    <row r="15" spans="1:11" ht="15" customHeight="1" x14ac:dyDescent="0.2">
      <c r="A15" s="5" t="s">
        <v>34</v>
      </c>
      <c r="B15" s="6" t="s">
        <v>35</v>
      </c>
      <c r="C15" s="6" t="s">
        <v>19</v>
      </c>
      <c r="D15" s="7">
        <v>44408</v>
      </c>
      <c r="E15" s="8">
        <f ca="1">IF(ROW()+Assumptions!$B$4&gt;32,"n/a",OFFSET(D15,Assumptions!$B$4,0))</f>
        <v>44592</v>
      </c>
      <c r="F15" s="9">
        <f t="shared" ca="1" si="0"/>
        <v>44681</v>
      </c>
      <c r="G15" s="8">
        <f ca="1">IF(ROW()+Assumptions!$B$5&gt;32,"n/a",OFFSET(D15,Assumptions!$B$5,0))</f>
        <v>44771</v>
      </c>
      <c r="H15" s="9">
        <f t="shared" ca="1" si="1"/>
        <v>44865</v>
      </c>
      <c r="I15" s="10">
        <f t="shared" ca="1" si="2"/>
        <v>6</v>
      </c>
      <c r="J15" s="10">
        <f t="shared" ca="1" si="3"/>
        <v>12</v>
      </c>
      <c r="K15" s="11" t="str">
        <f ca="1">IF(D15&gt;Assumptions!$B$3,"Planned",IF(AND(ISNUMBER(H15),Assumptions!$B$3&gt;H15),"Out of support",IF(AND(ISNUMBER(F15),Assumptions!$B$3&gt;F15),"Extended support","Standard support")))</f>
        <v>Out of support</v>
      </c>
    </row>
    <row r="16" spans="1:11" ht="15" customHeight="1" x14ac:dyDescent="0.2">
      <c r="A16" s="5" t="s">
        <v>36</v>
      </c>
      <c r="B16" s="6" t="s">
        <v>37</v>
      </c>
      <c r="C16" s="6" t="s">
        <v>38</v>
      </c>
      <c r="D16" s="7">
        <v>44500</v>
      </c>
      <c r="E16" s="8">
        <f ca="1">IF(ROW()+Assumptions!$B$4&gt;32,"n/a",OFFSET(D16,Assumptions!$B$4,0))</f>
        <v>44680</v>
      </c>
      <c r="F16" s="9">
        <f t="shared" ca="1" si="0"/>
        <v>44681</v>
      </c>
      <c r="G16" s="8">
        <f ca="1">IF(ROW()+Assumptions!$B$5&gt;32,"n/a",OFFSET(D16,Assumptions!$B$5,0))</f>
        <v>44865</v>
      </c>
      <c r="H16" s="9">
        <f t="shared" ca="1" si="1"/>
        <v>44865</v>
      </c>
      <c r="I16" s="10">
        <f t="shared" ca="1" si="2"/>
        <v>6</v>
      </c>
      <c r="J16" s="10">
        <f t="shared" ca="1" si="3"/>
        <v>12</v>
      </c>
      <c r="K16" s="11" t="str">
        <f ca="1">IF(D16&gt;Assumptions!$B$3,"Planned",IF(AND(ISNUMBER(H16),Assumptions!$B$3&gt;H16),"Out of support",IF(AND(ISNUMBER(F16),Assumptions!$B$3&gt;F16),"Extended support","Standard support")))</f>
        <v>Out of support</v>
      </c>
    </row>
    <row r="17" spans="1:11" ht="15" customHeight="1" x14ac:dyDescent="0.2">
      <c r="A17" s="5" t="s">
        <v>39</v>
      </c>
      <c r="B17" s="6" t="s">
        <v>40</v>
      </c>
      <c r="C17" s="6" t="s">
        <v>38</v>
      </c>
      <c r="D17" s="7">
        <v>44592</v>
      </c>
      <c r="E17" s="8">
        <f ca="1">IF(ROW()+Assumptions!$B$4&gt;32,"n/a",OFFSET(D17,Assumptions!$B$4,0))</f>
        <v>44771</v>
      </c>
      <c r="F17" s="9">
        <f t="shared" ca="1" si="0"/>
        <v>44865</v>
      </c>
      <c r="G17" s="8">
        <f ca="1">IF(ROW()+Assumptions!$B$5&gt;32,"n/a",OFFSET(D17,Assumptions!$B$5,0))</f>
        <v>44957</v>
      </c>
      <c r="H17" s="9">
        <f t="shared" ca="1" si="1"/>
        <v>45046</v>
      </c>
      <c r="I17" s="10">
        <f t="shared" ca="1" si="2"/>
        <v>6</v>
      </c>
      <c r="J17" s="10">
        <f t="shared" ca="1" si="3"/>
        <v>12</v>
      </c>
      <c r="K17" s="11" t="str">
        <f ca="1">IF(D17&gt;Assumptions!$B$3,"Planned",IF(AND(ISNUMBER(H17),Assumptions!$B$3&gt;H17),"Out of support",IF(AND(ISNUMBER(F17),Assumptions!$B$3&gt;F17),"Extended support","Standard support")))</f>
        <v>Out of support</v>
      </c>
    </row>
    <row r="18" spans="1:11" ht="15" customHeight="1" x14ac:dyDescent="0.2">
      <c r="A18" s="5" t="s">
        <v>41</v>
      </c>
      <c r="B18" s="6" t="s">
        <v>42</v>
      </c>
      <c r="C18" s="6" t="s">
        <v>38</v>
      </c>
      <c r="D18" s="7">
        <v>44680</v>
      </c>
      <c r="E18" s="8">
        <f ca="1">IF(ROW()+Assumptions!$B$4&gt;32,"n/a",OFFSET(D18,Assumptions!$B$4,0))</f>
        <v>44865</v>
      </c>
      <c r="F18" s="9">
        <f t="shared" ca="1" si="0"/>
        <v>44865</v>
      </c>
      <c r="G18" s="8">
        <f ca="1">IF(ROW()+Assumptions!$B$5&gt;32,"n/a",OFFSET(D18,Assumptions!$B$5,0))</f>
        <v>45047</v>
      </c>
      <c r="H18" s="9">
        <f t="shared" ca="1" si="1"/>
        <v>45230</v>
      </c>
      <c r="I18" s="10">
        <f t="shared" ca="1" si="2"/>
        <v>6</v>
      </c>
      <c r="J18" s="10">
        <f t="shared" ca="1" si="3"/>
        <v>12</v>
      </c>
      <c r="K18" s="11" t="str">
        <f ca="1">IF(D18&gt;Assumptions!$B$3,"Planned",IF(AND(ISNUMBER(H18),Assumptions!$B$3&gt;H18),"Out of support",IF(AND(ISNUMBER(F18),Assumptions!$B$3&gt;F18),"Extended support","Standard support")))</f>
        <v>Out of support</v>
      </c>
    </row>
    <row r="19" spans="1:11" ht="15" customHeight="1" x14ac:dyDescent="0.2">
      <c r="A19" s="5" t="s">
        <v>43</v>
      </c>
      <c r="B19" s="6" t="s">
        <v>44</v>
      </c>
      <c r="C19" s="6" t="s">
        <v>38</v>
      </c>
      <c r="D19" s="7">
        <v>44771</v>
      </c>
      <c r="E19" s="8">
        <f ca="1">IF(ROW()+Assumptions!$B$4&gt;32,"n/a",OFFSET(D19,Assumptions!$B$4,0))</f>
        <v>44957</v>
      </c>
      <c r="F19" s="9">
        <f t="shared" ca="1" si="0"/>
        <v>45046</v>
      </c>
      <c r="G19" s="8">
        <f ca="1">IF(ROW()+Assumptions!$B$5&gt;32,"n/a",OFFSET(D19,Assumptions!$B$5,0))</f>
        <v>45142</v>
      </c>
      <c r="H19" s="9">
        <f t="shared" ca="1" si="1"/>
        <v>45230</v>
      </c>
      <c r="I19" s="10">
        <f t="shared" ca="1" si="2"/>
        <v>6</v>
      </c>
      <c r="J19" s="10">
        <f t="shared" ca="1" si="3"/>
        <v>12</v>
      </c>
      <c r="K19" s="11" t="str">
        <f ca="1">IF(D19&gt;Assumptions!$B$3,"Planned",IF(AND(ISNUMBER(H19),Assumptions!$B$3&gt;H19),"Out of support",IF(AND(ISNUMBER(F19),Assumptions!$B$3&gt;F19),"Extended support","Standard support")))</f>
        <v>Out of support</v>
      </c>
    </row>
    <row r="20" spans="1:11" ht="15" customHeight="1" x14ac:dyDescent="0.2">
      <c r="A20" s="5" t="s">
        <v>45</v>
      </c>
      <c r="B20" s="6" t="s">
        <v>46</v>
      </c>
      <c r="C20" s="6" t="s">
        <v>38</v>
      </c>
      <c r="D20" s="7">
        <v>44865</v>
      </c>
      <c r="E20" s="8">
        <f ca="1">IF(ROW()+Assumptions!$B$4&gt;32,"n/a",OFFSET(D20,Assumptions!$B$4,0))</f>
        <v>45047</v>
      </c>
      <c r="F20" s="9">
        <f t="shared" ca="1" si="0"/>
        <v>45230</v>
      </c>
      <c r="G20" s="8">
        <f ca="1">IF(ROW()+Assumptions!$B$5&gt;32,"n/a",OFFSET(D20,Assumptions!$B$5,0))</f>
        <v>45208</v>
      </c>
      <c r="H20" s="9">
        <f t="shared" ca="1" si="1"/>
        <v>45230</v>
      </c>
      <c r="I20" s="10">
        <f t="shared" ca="1" si="2"/>
        <v>6</v>
      </c>
      <c r="J20" s="10">
        <f t="shared" ca="1" si="3"/>
        <v>11</v>
      </c>
      <c r="K20" s="11" t="str">
        <f ca="1">IF(D20&gt;Assumptions!$B$3,"Planned",IF(AND(ISNUMBER(H20),Assumptions!$B$3&gt;H20),"Out of support",IF(AND(ISNUMBER(F20),Assumptions!$B$3&gt;F20),"Extended support","Standard support")))</f>
        <v>Out of support</v>
      </c>
    </row>
    <row r="21" spans="1:11" ht="15" customHeight="1" x14ac:dyDescent="0.2">
      <c r="A21" s="5" t="s">
        <v>47</v>
      </c>
      <c r="B21" s="6" t="s">
        <v>48</v>
      </c>
      <c r="C21" s="6" t="s">
        <v>38</v>
      </c>
      <c r="D21" s="7">
        <v>44957</v>
      </c>
      <c r="E21" s="8">
        <f ca="1">IF(ROW()+Assumptions!$B$4&gt;32,"n/a",OFFSET(D21,Assumptions!$B$4,0))</f>
        <v>45142</v>
      </c>
      <c r="F21" s="9">
        <f t="shared" ca="1" si="0"/>
        <v>45230</v>
      </c>
      <c r="G21" s="8">
        <f ca="1">IF(ROW()+Assumptions!$B$5&gt;32,"n/a",OFFSET(D21,Assumptions!$B$5,0))</f>
        <v>45324</v>
      </c>
      <c r="H21" s="9">
        <f t="shared" ca="1" si="1"/>
        <v>45412</v>
      </c>
      <c r="I21" s="10">
        <f t="shared" ca="1" si="2"/>
        <v>6</v>
      </c>
      <c r="J21" s="10">
        <f t="shared" ca="1" si="3"/>
        <v>12</v>
      </c>
      <c r="K21" s="11" t="str">
        <f ca="1">IF(D21&gt;Assumptions!$B$3,"Planned",IF(AND(ISNUMBER(H21),Assumptions!$B$3&gt;H21),"Out of support",IF(AND(ISNUMBER(F21),Assumptions!$B$3&gt;F21),"Extended support","Standard support")))</f>
        <v>Out of support</v>
      </c>
    </row>
    <row r="22" spans="1:11" ht="15" customHeight="1" x14ac:dyDescent="0.2">
      <c r="A22" s="5" t="s">
        <v>49</v>
      </c>
      <c r="B22" s="6" t="s">
        <v>50</v>
      </c>
      <c r="C22" s="6" t="s">
        <v>38</v>
      </c>
      <c r="D22" s="7">
        <v>45047</v>
      </c>
      <c r="E22" s="8">
        <f ca="1">IF(ROW()+Assumptions!$B$4&gt;32,"n/a",OFFSET(D22,Assumptions!$B$4,0))</f>
        <v>45208</v>
      </c>
      <c r="F22" s="9">
        <f t="shared" ca="1" si="0"/>
        <v>45230</v>
      </c>
      <c r="G22" s="8">
        <f ca="1">IF(ROW()+Assumptions!$B$5&gt;32,"n/a",OFFSET(D22,Assumptions!$B$5,0))</f>
        <v>45415</v>
      </c>
      <c r="H22" s="9">
        <f t="shared" ca="1" si="1"/>
        <v>45596</v>
      </c>
      <c r="I22" s="10">
        <f t="shared" ca="1" si="2"/>
        <v>5</v>
      </c>
      <c r="J22" s="10">
        <f t="shared" ca="1" si="3"/>
        <v>12</v>
      </c>
      <c r="K22" s="11" t="str">
        <f ca="1">IF(D22&gt;Assumptions!$B$3,"Planned",IF(AND(ISNUMBER(H22),Assumptions!$B$3&gt;H22),"Out of support",IF(AND(ISNUMBER(F22),Assumptions!$B$3&gt;F22),"Extended support","Standard support")))</f>
        <v>Out of support</v>
      </c>
    </row>
    <row r="23" spans="1:11" ht="15" customHeight="1" x14ac:dyDescent="0.2">
      <c r="A23" s="5" t="s">
        <v>51</v>
      </c>
      <c r="B23" s="6" t="s">
        <v>52</v>
      </c>
      <c r="C23" s="6" t="s">
        <v>38</v>
      </c>
      <c r="D23" s="7">
        <v>45142</v>
      </c>
      <c r="E23" s="8">
        <f ca="1">IF(ROW()+Assumptions!$B$4&gt;32,"n/a",OFFSET(D23,Assumptions!$B$4,0))</f>
        <v>45324</v>
      </c>
      <c r="F23" s="9">
        <f t="shared" ca="1" si="0"/>
        <v>45412</v>
      </c>
      <c r="G23" s="8">
        <f ca="1">IF(ROW()+Assumptions!$B$5&gt;32,"n/a",OFFSET(D23,Assumptions!$B$5,0))</f>
        <v>45478</v>
      </c>
      <c r="H23" s="9">
        <f t="shared" ca="1" si="1"/>
        <v>45596</v>
      </c>
      <c r="I23" s="10">
        <f t="shared" ca="1" si="2"/>
        <v>6</v>
      </c>
      <c r="J23" s="10">
        <f t="shared" ca="1" si="3"/>
        <v>11</v>
      </c>
      <c r="K23" s="11" t="str">
        <f ca="1">IF(D23&gt;Assumptions!$B$3,"Planned",IF(AND(ISNUMBER(H23),Assumptions!$B$3&gt;H23),"Out of support",IF(AND(ISNUMBER(F23),Assumptions!$B$3&gt;F23),"Extended support","Standard support")))</f>
        <v>Out of support</v>
      </c>
    </row>
    <row r="24" spans="1:11" ht="15" customHeight="1" x14ac:dyDescent="0.2">
      <c r="A24" s="5" t="s">
        <v>53</v>
      </c>
      <c r="B24" s="6" t="s">
        <v>54</v>
      </c>
      <c r="C24" s="6" t="s">
        <v>38</v>
      </c>
      <c r="D24" s="7">
        <v>45208</v>
      </c>
      <c r="E24" s="8">
        <f ca="1">IF(ROW()+Assumptions!$B$4&gt;32,"n/a",OFFSET(D24,Assumptions!$B$4,0))</f>
        <v>45415</v>
      </c>
      <c r="F24" s="9">
        <f t="shared" ca="1" si="0"/>
        <v>45596</v>
      </c>
      <c r="G24" s="8">
        <f ca="1">IF(ROW()+Assumptions!$B$5&gt;32,"n/a",OFFSET(D24,Assumptions!$B$5,0))</f>
        <v>45600</v>
      </c>
      <c r="H24" s="9">
        <f t="shared" ca="1" si="1"/>
        <v>45777</v>
      </c>
      <c r="I24" s="10">
        <f t="shared" ca="1" si="2"/>
        <v>7</v>
      </c>
      <c r="J24" s="10">
        <f t="shared" ca="1" si="3"/>
        <v>13</v>
      </c>
      <c r="K24" s="11" t="str">
        <f ca="1">IF(D24&gt;Assumptions!$B$3,"Planned",IF(AND(ISNUMBER(H24),Assumptions!$B$3&gt;H24),"Out of support",IF(AND(ISNUMBER(F24),Assumptions!$B$3&gt;F24),"Extended support","Standard support")))</f>
        <v>Out of support</v>
      </c>
    </row>
    <row r="25" spans="1:11" ht="15" customHeight="1" x14ac:dyDescent="0.2">
      <c r="A25" s="5" t="s">
        <v>55</v>
      </c>
      <c r="B25" s="6" t="s">
        <v>56</v>
      </c>
      <c r="C25" s="6" t="s">
        <v>38</v>
      </c>
      <c r="D25" s="7">
        <v>45324</v>
      </c>
      <c r="E25" s="8">
        <f ca="1">IF(ROW()+Assumptions!$B$4&gt;32,"n/a",OFFSET(D25,Assumptions!$B$4,0))</f>
        <v>45478</v>
      </c>
      <c r="F25" s="9">
        <f t="shared" ca="1" si="0"/>
        <v>45596</v>
      </c>
      <c r="G25" s="8">
        <f ca="1">IF(ROW()+Assumptions!$B$5&gt;32,"n/a",OFFSET(D25,Assumptions!$B$5,0))</f>
        <v>45761</v>
      </c>
      <c r="H25" s="9">
        <f t="shared" ca="1" si="1"/>
        <v>45777</v>
      </c>
      <c r="I25" s="10">
        <f t="shared" ca="1" si="2"/>
        <v>5</v>
      </c>
      <c r="J25" s="10">
        <f t="shared" ca="1" si="3"/>
        <v>14</v>
      </c>
      <c r="K25" s="11" t="str">
        <f ca="1">IF(D25&gt;Assumptions!$B$3,"Planned",IF(AND(ISNUMBER(H25),Assumptions!$B$3&gt;H25),"Out of support",IF(AND(ISNUMBER(F25),Assumptions!$B$3&gt;F25),"Extended support","Standard support")))</f>
        <v>Out of support</v>
      </c>
    </row>
    <row r="26" spans="1:11" ht="15" customHeight="1" x14ac:dyDescent="0.2">
      <c r="A26" s="5" t="s">
        <v>57</v>
      </c>
      <c r="B26" s="6" t="s">
        <v>58</v>
      </c>
      <c r="C26" s="6" t="s">
        <v>38</v>
      </c>
      <c r="D26" s="7">
        <v>45415</v>
      </c>
      <c r="E26" s="8">
        <f ca="1">IF(ROW()+Assumptions!$B$4&gt;32,"n/a",OFFSET(D26,Assumptions!$B$4,0))</f>
        <v>45600</v>
      </c>
      <c r="F26" s="9">
        <f t="shared" ca="1" si="0"/>
        <v>45777</v>
      </c>
      <c r="G26" s="8">
        <f ca="1">IF(ROW()+Assumptions!$B$5&gt;32,"n/a",OFFSET(D26,Assumptions!$B$5,0))</f>
        <v>46052</v>
      </c>
      <c r="H26" s="9">
        <f t="shared" ca="1" si="1"/>
        <v>46142</v>
      </c>
      <c r="I26" s="10">
        <f t="shared" ca="1" si="2"/>
        <v>6</v>
      </c>
      <c r="J26" s="10">
        <f t="shared" ca="1" si="3"/>
        <v>21</v>
      </c>
      <c r="K26" s="11" t="str">
        <f ca="1">IF(D26&gt;Assumptions!$B$3,"Planned",IF(AND(ISNUMBER(H26),Assumptions!$B$3&gt;H26),"Out of support",IF(AND(ISNUMBER(F26),Assumptions!$B$3&gt;F26),"Extended support","Standard support")))</f>
        <v>Out of support</v>
      </c>
    </row>
    <row r="27" spans="1:11" ht="15" customHeight="1" x14ac:dyDescent="0.2">
      <c r="A27" s="5" t="s">
        <v>59</v>
      </c>
      <c r="B27" s="6" t="s">
        <v>60</v>
      </c>
      <c r="C27" s="6" t="s">
        <v>38</v>
      </c>
      <c r="D27" s="7">
        <v>45478</v>
      </c>
      <c r="E27" s="8">
        <f ca="1">IF(ROW()+Assumptions!$B$4&gt;32,"n/a",OFFSET(D27,Assumptions!$B$4,0))</f>
        <v>45761</v>
      </c>
      <c r="F27" s="9">
        <f t="shared" ca="1" si="0"/>
        <v>45777</v>
      </c>
      <c r="G27" s="8">
        <f ca="1">IF(ROW()+Assumptions!$B$5&gt;32,"n/a",OFFSET(D27,Assumptions!$B$5,0))</f>
        <v>46325</v>
      </c>
      <c r="H27" s="9">
        <f t="shared" ca="1" si="1"/>
        <v>46326</v>
      </c>
      <c r="I27" s="10">
        <f t="shared" ca="1" si="2"/>
        <v>9</v>
      </c>
      <c r="J27" s="10">
        <f t="shared" ca="1" si="3"/>
        <v>28</v>
      </c>
      <c r="K27" s="11" t="str">
        <f ca="1">IF(D27&gt;Assumptions!$B$3,"Planned",IF(AND(ISNUMBER(H27),Assumptions!$B$3&gt;H27),"Out of support",IF(AND(ISNUMBER(F27),Assumptions!$B$3&gt;F27),"Extended support","Standard support")))</f>
        <v>Extended support</v>
      </c>
    </row>
    <row r="28" spans="1:11" ht="15" customHeight="1" x14ac:dyDescent="0.2">
      <c r="A28" s="5" t="s">
        <v>61</v>
      </c>
      <c r="B28" s="6" t="s">
        <v>62</v>
      </c>
      <c r="C28" s="6" t="s">
        <v>38</v>
      </c>
      <c r="D28" s="7">
        <v>45600</v>
      </c>
      <c r="E28" s="8">
        <f ca="1">IF(ROW()+Assumptions!$B$4&gt;32,"n/a",OFFSET(D28,Assumptions!$B$4,0))</f>
        <v>46052</v>
      </c>
      <c r="F28" s="9">
        <f t="shared" ca="1" si="0"/>
        <v>46142</v>
      </c>
      <c r="G28" s="8">
        <f ca="1">IF(ROW()+Assumptions!$B$5&gt;32,"n/a",OFFSET(D28,Assumptions!$B$5,0))</f>
        <v>46507</v>
      </c>
      <c r="H28" s="9">
        <f t="shared" ca="1" si="1"/>
        <v>46507</v>
      </c>
      <c r="I28" s="10">
        <f t="shared" ca="1" si="2"/>
        <v>15</v>
      </c>
      <c r="J28" s="10">
        <f t="shared" ca="1" si="3"/>
        <v>30</v>
      </c>
      <c r="K28" s="11" t="str">
        <f ca="1">IF(D28&gt;Assumptions!$B$3,"Planned",IF(AND(ISNUMBER(H28),Assumptions!$B$3&gt;H28),"Out of support",IF(AND(ISNUMBER(F28),Assumptions!$B$3&gt;F28),"Extended support","Standard support")))</f>
        <v>Extended support</v>
      </c>
    </row>
    <row r="29" spans="1:11" ht="15" customHeight="1" x14ac:dyDescent="0.2">
      <c r="A29" s="5" t="s">
        <v>63</v>
      </c>
      <c r="B29" s="6" t="s">
        <v>64</v>
      </c>
      <c r="C29" s="6" t="s">
        <v>38</v>
      </c>
      <c r="D29" s="7">
        <v>45761</v>
      </c>
      <c r="E29" s="8">
        <f ca="1">IF(ROW()+Assumptions!$B$4&gt;32,"n/a",OFFSET(D29,Assumptions!$B$4,0))</f>
        <v>46325</v>
      </c>
      <c r="F29" s="9">
        <f t="shared" ca="1" si="0"/>
        <v>46326</v>
      </c>
      <c r="G29" s="8" t="str">
        <f ca="1">IF(ROW()+Assumptions!$B$5&gt;32,"n/a",OFFSET(D29,Assumptions!$B$5,0))</f>
        <v>n/a</v>
      </c>
      <c r="H29" s="9" t="str">
        <f t="shared" ca="1" si="1"/>
        <v>n/a</v>
      </c>
      <c r="I29" s="10">
        <f t="shared" ca="1" si="2"/>
        <v>19</v>
      </c>
      <c r="J29" s="10" t="str">
        <f t="shared" ca="1" si="3"/>
        <v>n/a</v>
      </c>
      <c r="K29" s="11" t="str">
        <f ca="1">IF(D29&gt;Assumptions!$B$3,"Planned",IF(AND(ISNUMBER(H29),Assumptions!$B$3&gt;H29),"Out of support",IF(AND(ISNUMBER(F29),Assumptions!$B$3&gt;F29),"Extended support","Standard support")))</f>
        <v>Standard support</v>
      </c>
    </row>
    <row r="30" spans="1:11" ht="15" customHeight="1" x14ac:dyDescent="0.2">
      <c r="A30" s="5" t="s">
        <v>65</v>
      </c>
      <c r="B30" s="6" t="s">
        <v>66</v>
      </c>
      <c r="C30" s="6" t="s">
        <v>38</v>
      </c>
      <c r="D30" s="7">
        <v>46052</v>
      </c>
      <c r="E30" s="8">
        <f ca="1">IF(ROW()+Assumptions!$B$4&gt;32,"n/a",OFFSET(D30,Assumptions!$B$4,0))</f>
        <v>46507</v>
      </c>
      <c r="F30" s="9">
        <f t="shared" ca="1" si="0"/>
        <v>46507</v>
      </c>
      <c r="G30" s="8" t="str">
        <f ca="1">IF(ROW()+Assumptions!$B$5&gt;32,"n/a",OFFSET(D30,Assumptions!$B$5,0))</f>
        <v>n/a</v>
      </c>
      <c r="H30" s="9" t="str">
        <f t="shared" ca="1" si="1"/>
        <v>n/a</v>
      </c>
      <c r="I30" s="10">
        <f t="shared" ca="1" si="2"/>
        <v>15</v>
      </c>
      <c r="J30" s="10" t="str">
        <f t="shared" ca="1" si="3"/>
        <v>n/a</v>
      </c>
      <c r="K30" s="11" t="str">
        <f ca="1">IF(D30&gt;Assumptions!$B$3,"Planned",IF(AND(ISNUMBER(H30),Assumptions!$B$3&gt;H30),"Out of support",IF(AND(ISNUMBER(F30),Assumptions!$B$3&gt;F30),"Extended support","Standard support")))</f>
        <v>Standard support</v>
      </c>
    </row>
    <row r="31" spans="1:11" ht="15" customHeight="1" x14ac:dyDescent="0.2">
      <c r="A31" s="5" t="s">
        <v>67</v>
      </c>
      <c r="B31" s="6" t="s">
        <v>68</v>
      </c>
      <c r="C31" s="6" t="s">
        <v>38</v>
      </c>
      <c r="D31" s="7">
        <v>46325</v>
      </c>
      <c r="E31" s="8" t="str">
        <f ca="1">IF(ROW()+Assumptions!$B$4&gt;32,"n/a",OFFSET(D31,Assumptions!$B$4,0))</f>
        <v>n/a</v>
      </c>
      <c r="F31" s="9" t="str">
        <f t="shared" ca="1" si="0"/>
        <v>n/a</v>
      </c>
      <c r="G31" s="8" t="str">
        <f ca="1">IF(ROW()+Assumptions!$B$5&gt;32,"n/a",OFFSET(D31,Assumptions!$B$5,0))</f>
        <v>n/a</v>
      </c>
      <c r="H31" s="9" t="str">
        <f t="shared" ca="1" si="1"/>
        <v>n/a</v>
      </c>
      <c r="I31" s="10" t="str">
        <f t="shared" ca="1" si="2"/>
        <v>n/a</v>
      </c>
      <c r="J31" s="10" t="str">
        <f t="shared" ca="1" si="3"/>
        <v>n/a</v>
      </c>
      <c r="K31" s="11" t="str">
        <f>IF(D31&gt;Assumptions!$B$3,"Planned",IF(AND(ISNUMBER(H31),Assumptions!$B$3&gt;H31),"Out of support",IF(AND(ISNUMBER(F31),Assumptions!$B$3&gt;F31),"Extended support","Standard support")))</f>
        <v>Planned</v>
      </c>
    </row>
    <row r="32" spans="1:11" ht="15" customHeight="1" x14ac:dyDescent="0.2">
      <c r="A32" s="5" t="s">
        <v>69</v>
      </c>
      <c r="B32" s="6" t="s">
        <v>70</v>
      </c>
      <c r="C32" s="6" t="s">
        <v>38</v>
      </c>
      <c r="D32" s="7">
        <v>46507</v>
      </c>
      <c r="E32" s="8" t="str">
        <f ca="1">IF(ROW()+Assumptions!$B$4&gt;32,"n/a",OFFSET(D32,Assumptions!$B$4,0))</f>
        <v>n/a</v>
      </c>
      <c r="F32" s="9" t="str">
        <f t="shared" ca="1" si="0"/>
        <v>n/a</v>
      </c>
      <c r="G32" s="8" t="str">
        <f ca="1">IF(ROW()+Assumptions!$B$5&gt;32,"n/a",OFFSET(D32,Assumptions!$B$5,0))</f>
        <v>n/a</v>
      </c>
      <c r="H32" s="9" t="str">
        <f t="shared" ca="1" si="1"/>
        <v>n/a</v>
      </c>
      <c r="I32" s="10" t="str">
        <f t="shared" ca="1" si="2"/>
        <v>n/a</v>
      </c>
      <c r="J32" s="10" t="str">
        <f t="shared" ca="1" si="3"/>
        <v>n/a</v>
      </c>
      <c r="K32" s="11" t="str">
        <f>IF(D32&gt;Assumptions!$B$3,"Planned",IF(AND(ISNUMBER(H32),Assumptions!$B$3&gt;H32),"Out of support",IF(AND(ISNUMBER(F32),Assumptions!$B$3&gt;F32),"Extended support","Standard support")))</f>
        <v>Planned</v>
      </c>
    </row>
    <row r="34" spans="1:1" ht="15" customHeight="1" x14ac:dyDescent="0.2">
      <c r="A34" s="12" t="s">
        <v>71</v>
      </c>
    </row>
    <row r="35" spans="1:1" ht="15" customHeight="1" x14ac:dyDescent="0.2">
      <c r="A35" s="12" t="s">
        <v>72</v>
      </c>
    </row>
  </sheetData>
  <autoFilter ref="A6:K32" xr:uid="{00000000-0009-0000-0000-000000000000}"/>
  <mergeCells count="2">
    <mergeCell ref="E5:F5"/>
    <mergeCell ref="G5:H5"/>
  </mergeCells>
  <conditionalFormatting sqref="A7:K32">
    <cfRule type="expression" dxfId="3" priority="2">
      <formula>$K7="Out of support"</formula>
    </cfRule>
    <cfRule type="expression" dxfId="2" priority="3">
      <formula>$K7="Extended support"</formula>
    </cfRule>
    <cfRule type="expression" dxfId="1" priority="4">
      <formula>$K7="Standard support"</formula>
    </cfRule>
    <cfRule type="expression" dxfId="0" priority="5">
      <formula>$K7="Planned"</formula>
    </cfRule>
  </conditionalFormatting>
  <pageMargins left="0.3" right="0.3" top="1" bottom="1" header="0.511811023622047" footer="0.511811023622047"/>
  <pageSetup paperSize="9"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0"/>
  <sheetViews>
    <sheetView showGridLines="0" zoomScaleNormal="100" workbookViewId="0"/>
  </sheetViews>
  <sheetFormatPr baseColWidth="10" defaultColWidth="8.6640625" defaultRowHeight="15" x14ac:dyDescent="0.2"/>
  <cols>
    <col min="1" max="1" width="38" customWidth="1"/>
    <col min="2" max="2" width="52" customWidth="1"/>
    <col min="3" max="3" width="95" customWidth="1"/>
  </cols>
  <sheetData>
    <row r="1" spans="1:3" ht="17.25" customHeight="1" x14ac:dyDescent="0.2">
      <c r="A1" s="13" t="s">
        <v>73</v>
      </c>
    </row>
    <row r="2" spans="1:3" ht="15" customHeight="1" x14ac:dyDescent="0.2">
      <c r="A2" s="3" t="s">
        <v>74</v>
      </c>
    </row>
    <row r="3" spans="1:3" ht="15" customHeight="1" x14ac:dyDescent="0.2">
      <c r="A3" s="14" t="s">
        <v>75</v>
      </c>
      <c r="B3" s="15">
        <v>46238</v>
      </c>
      <c r="C3" s="16" t="s">
        <v>76</v>
      </c>
    </row>
    <row r="4" spans="1:3" ht="15" customHeight="1" x14ac:dyDescent="0.2">
      <c r="A4" s="14" t="s">
        <v>77</v>
      </c>
      <c r="B4" s="17">
        <v>2</v>
      </c>
      <c r="C4" s="16" t="s">
        <v>78</v>
      </c>
    </row>
    <row r="5" spans="1:3" ht="15" customHeight="1" x14ac:dyDescent="0.2">
      <c r="A5" s="14" t="s">
        <v>79</v>
      </c>
      <c r="B5" s="17">
        <v>4</v>
      </c>
      <c r="C5" s="16" t="s">
        <v>80</v>
      </c>
    </row>
    <row r="7" spans="1:3" ht="15" customHeight="1" x14ac:dyDescent="0.2">
      <c r="A7" s="14" t="s">
        <v>81</v>
      </c>
      <c r="B7" s="18" t="s">
        <v>82</v>
      </c>
      <c r="C7" s="16" t="s">
        <v>83</v>
      </c>
    </row>
    <row r="9" spans="1:3" ht="15" customHeight="1" x14ac:dyDescent="0.2">
      <c r="A9" s="14" t="s">
        <v>84</v>
      </c>
      <c r="B9" s="18" t="s">
        <v>85</v>
      </c>
      <c r="C9" s="16" t="s">
        <v>86</v>
      </c>
    </row>
    <row r="10" spans="1:3" ht="15" customHeight="1" x14ac:dyDescent="0.2">
      <c r="A10" s="14" t="s">
        <v>87</v>
      </c>
      <c r="B10" s="18" t="s">
        <v>88</v>
      </c>
      <c r="C10" s="16" t="s">
        <v>89</v>
      </c>
    </row>
  </sheetData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Release Lifecycle</vt:lpstr>
      <vt:lpstr>Assumptions</vt:lpstr>
      <vt:lpstr>'Release Lifecycle'!Print_Area</vt:lpstr>
      <vt:lpstr>'Release Lifecycle'!Print_Titles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Jens Voigt</cp:lastModifiedBy>
  <cp:revision>0</cp:revision>
  <dcterms:created xsi:type="dcterms:W3CDTF">2026-08-05T06:17:11Z</dcterms:created>
  <dcterms:modified xsi:type="dcterms:W3CDTF">2026-08-05T06:31:03Z</dcterms:modified>
  <dc:language>en-US</dc:language>
</cp:coreProperties>
</file>